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  <c r="K112" l="1"/>
  <c r="J112"/>
  <c r="I112"/>
  <c r="H112"/>
  <c r="G112"/>
  <c r="F112"/>
  <c r="E112"/>
  <c r="D112"/>
  <c r="H108"/>
  <c r="F108"/>
  <c r="F103"/>
  <c r="E103"/>
  <c r="K90"/>
  <c r="J90"/>
  <c r="I90"/>
  <c r="H90"/>
  <c r="G90"/>
  <c r="F90"/>
  <c r="E90"/>
  <c r="J87"/>
  <c r="I87"/>
  <c r="E87"/>
  <c r="D87"/>
  <c r="K86"/>
  <c r="K88" s="1"/>
  <c r="J86"/>
  <c r="I86"/>
  <c r="E86"/>
  <c r="D86"/>
  <c r="J85"/>
  <c r="I85"/>
  <c r="F85"/>
  <c r="D85"/>
  <c r="K78"/>
  <c r="J78"/>
  <c r="J88" s="1"/>
  <c r="I78"/>
  <c r="I88" s="1"/>
  <c r="H78"/>
  <c r="H88" s="1"/>
  <c r="G78"/>
  <c r="G88" s="1"/>
  <c r="E78"/>
  <c r="D78"/>
  <c r="J73"/>
  <c r="H73"/>
  <c r="D73"/>
  <c r="K72"/>
  <c r="K73" s="1"/>
  <c r="K71"/>
  <c r="E73"/>
  <c r="G70"/>
  <c r="K68"/>
  <c r="J68"/>
  <c r="I68"/>
  <c r="H68"/>
  <c r="G68"/>
  <c r="E68"/>
  <c r="D68"/>
  <c r="K63"/>
  <c r="J63"/>
  <c r="I63"/>
  <c r="H63"/>
  <c r="G63"/>
  <c r="F63"/>
  <c r="E63"/>
  <c r="D63"/>
  <c r="K58"/>
  <c r="J58"/>
  <c r="I58"/>
  <c r="H58"/>
  <c r="G58"/>
  <c r="E58"/>
  <c r="K55"/>
  <c r="J55"/>
  <c r="I55"/>
  <c r="H55"/>
  <c r="G55"/>
  <c r="F55"/>
  <c r="E55"/>
  <c r="K54"/>
  <c r="J54"/>
  <c r="I54"/>
  <c r="H54"/>
  <c r="G54"/>
  <c r="F54"/>
  <c r="E54"/>
  <c r="D43"/>
  <c r="H42"/>
  <c r="G42"/>
  <c r="K37"/>
  <c r="J37"/>
  <c r="I37"/>
  <c r="H37"/>
  <c r="G37"/>
  <c r="F37"/>
  <c r="E37"/>
  <c r="D37"/>
  <c r="K32"/>
  <c r="J32"/>
  <c r="I32"/>
  <c r="H32"/>
  <c r="G32"/>
  <c r="F32"/>
  <c r="E32"/>
  <c r="D32"/>
  <c r="K23"/>
  <c r="J23"/>
  <c r="I23"/>
  <c r="H23"/>
  <c r="G23"/>
  <c r="F23"/>
  <c r="E23"/>
  <c r="D23"/>
  <c r="K49"/>
  <c r="J49"/>
  <c r="I49"/>
  <c r="H49"/>
  <c r="G49"/>
  <c r="F49"/>
  <c r="E49"/>
  <c r="D18"/>
  <c r="K48"/>
  <c r="I42"/>
  <c r="H48"/>
  <c r="G48"/>
  <c r="F48"/>
  <c r="E48"/>
  <c r="K14"/>
  <c r="J14"/>
  <c r="I14"/>
  <c r="H14"/>
  <c r="G14"/>
  <c r="E14"/>
  <c r="D14"/>
  <c r="G73" l="1"/>
  <c r="F73"/>
  <c r="E88"/>
  <c r="D88"/>
  <c r="G18"/>
  <c r="K18"/>
  <c r="G43"/>
  <c r="J48"/>
  <c r="F18"/>
  <c r="J18"/>
  <c r="I48"/>
  <c r="E18"/>
  <c r="I18"/>
  <c r="I43"/>
  <c r="H18"/>
  <c r="H43"/>
</calcChain>
</file>

<file path=xl/comments1.xml><?xml version="1.0" encoding="utf-8"?>
<comments xmlns="http://schemas.openxmlformats.org/spreadsheetml/2006/main">
  <authors>
    <author>Автор</author>
  </authors>
  <commentList>
    <comment ref="B2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: КФСР</t>
        </r>
        <r>
          <rPr>
            <sz val="8"/>
            <color indexed="81"/>
            <rFont val="Tahoma"/>
            <family val="2"/>
            <charset val="204"/>
          </rPr>
          <t xml:space="preserve">
0102,0103,0104,0203,0304</t>
        </r>
      </text>
    </comment>
    <comment ref="B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0111</t>
        </r>
      </text>
    </comment>
    <comment ref="K6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плюс ваховск звероферма тип средств 08.01.01 (мун.зад)</t>
        </r>
      </text>
    </comment>
    <comment ref="D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Респект, адм.</t>
        </r>
      </text>
    </comment>
    <comment ref="E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дума, админ, сдк, музей, умто
</t>
        </r>
      </text>
    </comment>
    <comment ref="F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уодомс, админ, сдк</t>
        </r>
      </text>
    </comment>
    <comment ref="G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контакт, админ, сдк</t>
        </r>
      </text>
    </comment>
    <comment ref="H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умто, сдк, админ, музей</t>
        </r>
      </text>
    </comment>
    <comment ref="I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содружество, админ, сдк</t>
        </r>
      </text>
    </comment>
    <comment ref="J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кдц, админ, сотрудничество</t>
        </r>
      </text>
    </comment>
    <comment ref="K1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админ, умто, ксц, звероферма</t>
        </r>
      </text>
    </comment>
  </commentList>
</comments>
</file>

<file path=xl/sharedStrings.xml><?xml version="1.0" encoding="utf-8"?>
<sst xmlns="http://schemas.openxmlformats.org/spreadsheetml/2006/main" count="226" uniqueCount="91">
  <si>
    <t>Свод отчетов</t>
  </si>
  <si>
    <t xml:space="preserve">муниципальных образований района о выполнении перечня мер, предусмотренных </t>
  </si>
  <si>
    <t>соглашением о мерах по повышению эффективности использования бюджетных средств</t>
  </si>
  <si>
    <t xml:space="preserve">и увеличению поступлений налоговых и неналоговых доходов </t>
  </si>
  <si>
    <t>Таблица 1</t>
  </si>
  <si>
    <t>№ п/п</t>
  </si>
  <si>
    <t>Наименование показателей</t>
  </si>
  <si>
    <t>Единицы измерения</t>
  </si>
  <si>
    <t>справочно городское поселение Излучинск</t>
  </si>
  <si>
    <t>городское поселение      Новоаганск</t>
  </si>
  <si>
    <t>Сельское поселение Аган</t>
  </si>
  <si>
    <t>Сельское поселение      Покур</t>
  </si>
  <si>
    <t>Сельское поселение Вата</t>
  </si>
  <si>
    <t>Сельское поселение Зайцева Речка</t>
  </si>
  <si>
    <t>Сельское поселение Ларьяк</t>
  </si>
  <si>
    <t>Сельское поселение Ваховск</t>
  </si>
  <si>
    <t>1.</t>
  </si>
  <si>
    <t>Общий объем доходов местных бюджетов</t>
  </si>
  <si>
    <t xml:space="preserve">уточненный план на год              </t>
  </si>
  <si>
    <t>тыс. рублей</t>
  </si>
  <si>
    <t xml:space="preserve">фактическое исполнение              </t>
  </si>
  <si>
    <t xml:space="preserve">% исполнения                        </t>
  </si>
  <si>
    <t xml:space="preserve">%   </t>
  </si>
  <si>
    <t>2.</t>
  </si>
  <si>
    <t xml:space="preserve">Общий объем налоговых и неналоговых доходов местных бюджетов            </t>
  </si>
  <si>
    <t>3.</t>
  </si>
  <si>
    <t xml:space="preserve">Общий объем расходов местных бюджетов     </t>
  </si>
  <si>
    <t>4.</t>
  </si>
  <si>
    <t xml:space="preserve">Общий объем расходов, осуществляемых за счет субвенций </t>
  </si>
  <si>
    <t>5.</t>
  </si>
  <si>
    <t xml:space="preserve">Общий объем расходов на содержание органов местного самоуправления     </t>
  </si>
  <si>
    <t>6.</t>
  </si>
  <si>
    <t>Общий объем расходов на содержание казенных, бюджетных и автономных учреждений (за исключением органов местного самоуправления)</t>
  </si>
  <si>
    <t>7.</t>
  </si>
  <si>
    <t xml:space="preserve">Дефицит бюджета                     </t>
  </si>
  <si>
    <t>8.</t>
  </si>
  <si>
    <t xml:space="preserve">Размер дефицита                     </t>
  </si>
  <si>
    <t xml:space="preserve">планируемый                         </t>
  </si>
  <si>
    <t xml:space="preserve">фактически сложившийся              </t>
  </si>
  <si>
    <t>9.</t>
  </si>
  <si>
    <t xml:space="preserve">Объем муниципального долга          </t>
  </si>
  <si>
    <t>10.</t>
  </si>
  <si>
    <t>Доля объема муниципального долга в общем объеме доходов местных бюджетов без учета утвержденного   объема безвозмездных поступлений и поступлений налоговых доходов по дополнительным нормативам отчислений</t>
  </si>
  <si>
    <t xml:space="preserve">планируемая                         </t>
  </si>
  <si>
    <t xml:space="preserve">фактически сложившаяся              </t>
  </si>
  <si>
    <t>11.</t>
  </si>
  <si>
    <t xml:space="preserve">Объем расходов на обслуживание  муниципального долга                </t>
  </si>
  <si>
    <t>12.</t>
  </si>
  <si>
    <t xml:space="preserve">Доля объема расходов на обслуживание муниципального долга в общем объеме расходов местных бюджетов без учета расходов, осуществляемых за счет  субвенций из регионального фонда компенсаций                         </t>
  </si>
  <si>
    <t>13.</t>
  </si>
  <si>
    <t xml:space="preserve">Объем резервного фонда              </t>
  </si>
  <si>
    <t xml:space="preserve">первоначальный план на текущий финансовый год              </t>
  </si>
  <si>
    <t>14.</t>
  </si>
  <si>
    <t xml:space="preserve">Размер резервного фонда в общем объеме расходов местных бюджетов    </t>
  </si>
  <si>
    <t>15.</t>
  </si>
  <si>
    <t>Расходы на заработную плату и начисления на выплаты по оплате труда - всего</t>
  </si>
  <si>
    <t>15.1.</t>
  </si>
  <si>
    <t>Работников органов местного самоуправления</t>
  </si>
  <si>
    <t>15.2.</t>
  </si>
  <si>
    <t>Работников казённых, бюджетных и автономных учреждений</t>
  </si>
  <si>
    <t>16.</t>
  </si>
  <si>
    <t>Расходы на оплату коммунальных услуг - всего</t>
  </si>
  <si>
    <t>16.1.</t>
  </si>
  <si>
    <t>В органах местного самоуправления</t>
  </si>
  <si>
    <t>16.2.</t>
  </si>
  <si>
    <t>В казённых, бюджетных и автономных учреждениях</t>
  </si>
  <si>
    <t>17.</t>
  </si>
  <si>
    <t xml:space="preserve">Объем фактически сложившейся просроченной  кредиторской  задолженности,                      </t>
  </si>
  <si>
    <t xml:space="preserve">всего: в т.ч.                       </t>
  </si>
  <si>
    <t xml:space="preserve">по выплате заработной платы работников бюджетной сферы и начислениям на выплаты по оплате труда                               </t>
  </si>
  <si>
    <t>по оплате коммунальных услуг</t>
  </si>
  <si>
    <t>18.</t>
  </si>
  <si>
    <t>Объем бюджетных кредитов, подлежащих возврату в бюджет района</t>
  </si>
  <si>
    <t>19.</t>
  </si>
  <si>
    <t>Численность работников органов местного самоуправления по штатному расписанию</t>
  </si>
  <si>
    <t>по факту за 2014 год (справочно)</t>
  </si>
  <si>
    <t>человек</t>
  </si>
  <si>
    <t>по факту на отчетную дату</t>
  </si>
  <si>
    <t>20.</t>
  </si>
  <si>
    <t>Среднегодовая штатная численность работников муниципальных казённых, бюджетных и автономных  учреждений</t>
  </si>
  <si>
    <t>21.</t>
  </si>
  <si>
    <t>Среднесписочная численность работников муниципальных казённых, бюджетных и автономных  учреждений</t>
  </si>
  <si>
    <t xml:space="preserve">Количество муниципальных учреждений, </t>
  </si>
  <si>
    <t>единиц</t>
  </si>
  <si>
    <t xml:space="preserve">казённых учреждений  </t>
  </si>
  <si>
    <t>бюджетных учреждений</t>
  </si>
  <si>
    <t>автономных учреждений</t>
  </si>
  <si>
    <t>по состоянию на 01.07.2016 года</t>
  </si>
  <si>
    <t xml:space="preserve">фактическое исполнение за отчетный финансовый год   (2015)       </t>
  </si>
  <si>
    <t>по факту за 2015 год (справочно)</t>
  </si>
  <si>
    <t xml:space="preserve">по плану на 2016 год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</si>
</sst>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5" fillId="0" borderId="2" xfId="0" applyNumberFormat="1" applyFont="1" applyBorder="1"/>
    <xf numFmtId="164" fontId="5" fillId="0" borderId="2" xfId="0" applyNumberFormat="1" applyFont="1" applyFill="1" applyBorder="1"/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4" fillId="0" borderId="2" xfId="0" applyNumberFormat="1" applyFont="1" applyBorder="1"/>
    <xf numFmtId="4" fontId="4" fillId="0" borderId="2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Fill="1" applyBorder="1" applyAlignment="1">
      <alignment vertical="top" wrapText="1"/>
    </xf>
    <xf numFmtId="3" fontId="4" fillId="0" borderId="2" xfId="0" applyNumberFormat="1" applyFont="1" applyBorder="1"/>
    <xf numFmtId="3" fontId="4" fillId="0" borderId="2" xfId="0" applyNumberFormat="1" applyFont="1" applyFill="1" applyBorder="1"/>
    <xf numFmtId="3" fontId="5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/>
    <xf numFmtId="3" fontId="5" fillId="0" borderId="2" xfId="0" applyNumberFormat="1" applyFont="1" applyFill="1" applyBorder="1"/>
    <xf numFmtId="164" fontId="4" fillId="2" borderId="2" xfId="0" applyNumberFormat="1" applyFont="1" applyFill="1" applyBorder="1"/>
    <xf numFmtId="164" fontId="4" fillId="2" borderId="2" xfId="0" applyNumberFormat="1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tabSelected="1" topLeftCell="A106" workbookViewId="0">
      <selection activeCell="G71" sqref="G71"/>
    </sheetView>
  </sheetViews>
  <sheetFormatPr defaultRowHeight="15"/>
  <cols>
    <col min="1" max="1" width="5.28515625" customWidth="1"/>
    <col min="2" max="2" width="22.28515625" customWidth="1"/>
    <col min="3" max="3" width="8.42578125" customWidth="1"/>
    <col min="4" max="4" width="12.140625" customWidth="1"/>
    <col min="5" max="5" width="12.85546875" customWidth="1"/>
    <col min="6" max="6" width="12.28515625" customWidth="1"/>
    <col min="7" max="7" width="11.5703125" customWidth="1"/>
    <col min="8" max="8" width="11" customWidth="1"/>
    <col min="9" max="9" width="10.42578125" customWidth="1"/>
    <col min="10" max="10" width="11.140625" customWidth="1"/>
    <col min="11" max="11" width="12" customWidth="1"/>
  </cols>
  <sheetData>
    <row r="1" spans="1:11" ht="18.7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8.7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8.75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8.75">
      <c r="A5" s="56" t="s">
        <v>87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8.75">
      <c r="A6" s="56"/>
      <c r="B6" s="56"/>
      <c r="C6" s="56"/>
      <c r="D6" s="56"/>
      <c r="E6" s="56"/>
      <c r="H6" s="1"/>
      <c r="J6" s="1"/>
    </row>
    <row r="7" spans="1:11" ht="15.75">
      <c r="A7" s="2"/>
      <c r="C7" s="3"/>
      <c r="D7" s="3"/>
      <c r="E7" s="2"/>
      <c r="H7" s="1"/>
      <c r="J7" s="1"/>
      <c r="K7" s="2" t="s">
        <v>4</v>
      </c>
    </row>
    <row r="8" spans="1:11" ht="15.75">
      <c r="A8" s="4"/>
      <c r="C8" s="3"/>
      <c r="D8" s="3"/>
      <c r="H8" s="1"/>
      <c r="J8" s="1"/>
    </row>
    <row r="9" spans="1:11">
      <c r="A9" s="57" t="s">
        <v>5</v>
      </c>
      <c r="B9" s="57" t="s">
        <v>6</v>
      </c>
      <c r="C9" s="59" t="s">
        <v>7</v>
      </c>
      <c r="D9" s="57" t="s">
        <v>8</v>
      </c>
      <c r="E9" s="60" t="s">
        <v>9</v>
      </c>
      <c r="F9" s="54" t="s">
        <v>10</v>
      </c>
      <c r="G9" s="54" t="s">
        <v>11</v>
      </c>
      <c r="H9" s="54" t="s">
        <v>12</v>
      </c>
      <c r="I9" s="54" t="s">
        <v>13</v>
      </c>
      <c r="J9" s="54" t="s">
        <v>14</v>
      </c>
      <c r="K9" s="54" t="s">
        <v>15</v>
      </c>
    </row>
    <row r="10" spans="1:11" ht="54" customHeight="1">
      <c r="A10" s="58"/>
      <c r="B10" s="58"/>
      <c r="C10" s="59"/>
      <c r="D10" s="58"/>
      <c r="E10" s="60"/>
      <c r="F10" s="55"/>
      <c r="G10" s="55"/>
      <c r="H10" s="55"/>
      <c r="I10" s="55"/>
      <c r="J10" s="55"/>
      <c r="K10" s="55"/>
    </row>
    <row r="11" spans="1:11" ht="62.25" customHeight="1">
      <c r="A11" s="5" t="s">
        <v>16</v>
      </c>
      <c r="B11" s="6" t="s">
        <v>17</v>
      </c>
      <c r="C11" s="7"/>
      <c r="D11" s="7"/>
      <c r="E11" s="8"/>
      <c r="F11" s="9"/>
      <c r="G11" s="9"/>
      <c r="H11" s="9"/>
      <c r="I11" s="9"/>
      <c r="J11" s="9"/>
      <c r="K11" s="9"/>
    </row>
    <row r="12" spans="1:11" ht="45" customHeight="1">
      <c r="A12" s="5"/>
      <c r="B12" s="6" t="s">
        <v>18</v>
      </c>
      <c r="C12" s="7" t="s">
        <v>19</v>
      </c>
      <c r="D12" s="52">
        <v>227417.1</v>
      </c>
      <c r="E12" s="10">
        <v>169644.9</v>
      </c>
      <c r="F12" s="10">
        <v>127814.39999999999</v>
      </c>
      <c r="G12" s="10">
        <v>55556.800000000003</v>
      </c>
      <c r="H12" s="10">
        <v>28901.1</v>
      </c>
      <c r="I12" s="10">
        <v>59165.47</v>
      </c>
      <c r="J12" s="10">
        <v>89381</v>
      </c>
      <c r="K12" s="10">
        <v>151172.35</v>
      </c>
    </row>
    <row r="13" spans="1:11" ht="43.5" customHeight="1">
      <c r="A13" s="5"/>
      <c r="B13" s="6" t="s">
        <v>20</v>
      </c>
      <c r="C13" s="7" t="s">
        <v>19</v>
      </c>
      <c r="D13" s="52">
        <v>80030.8</v>
      </c>
      <c r="E13" s="10">
        <v>84804.1</v>
      </c>
      <c r="F13" s="10">
        <v>24217.599999999999</v>
      </c>
      <c r="G13" s="10">
        <v>27187.4</v>
      </c>
      <c r="H13" s="10">
        <v>15351.9</v>
      </c>
      <c r="I13" s="10">
        <v>28536.29</v>
      </c>
      <c r="J13" s="10">
        <v>54141</v>
      </c>
      <c r="K13" s="10">
        <v>86126.6</v>
      </c>
    </row>
    <row r="14" spans="1:11" ht="27.75" customHeight="1">
      <c r="A14" s="5"/>
      <c r="B14" s="6" t="s">
        <v>21</v>
      </c>
      <c r="C14" s="7" t="s">
        <v>22</v>
      </c>
      <c r="D14" s="11">
        <f>D13/D12*100</f>
        <v>35.191197143926296</v>
      </c>
      <c r="E14" s="10">
        <f>E13/E12*100</f>
        <v>49.989183288150727</v>
      </c>
      <c r="F14" s="10">
        <f t="shared" ref="F14:K14" si="0">F13/F12*100</f>
        <v>18.94747383706374</v>
      </c>
      <c r="G14" s="10">
        <f t="shared" si="0"/>
        <v>48.936223828586236</v>
      </c>
      <c r="H14" s="10">
        <f t="shared" si="0"/>
        <v>53.118739425142991</v>
      </c>
      <c r="I14" s="10">
        <f t="shared" si="0"/>
        <v>48.231324791301411</v>
      </c>
      <c r="J14" s="10">
        <f t="shared" si="0"/>
        <v>60.57327619963975</v>
      </c>
      <c r="K14" s="10">
        <f t="shared" si="0"/>
        <v>56.972455611095555</v>
      </c>
    </row>
    <row r="15" spans="1:11" ht="71.25" customHeight="1">
      <c r="A15" s="5" t="s">
        <v>23</v>
      </c>
      <c r="B15" s="6" t="s">
        <v>24</v>
      </c>
      <c r="C15" s="7"/>
      <c r="D15" s="53"/>
      <c r="E15" s="10"/>
      <c r="F15" s="12"/>
      <c r="G15" s="12"/>
      <c r="H15" s="12"/>
      <c r="I15" s="12"/>
      <c r="J15" s="12"/>
      <c r="K15" s="12"/>
    </row>
    <row r="16" spans="1:11" ht="36.75" customHeight="1">
      <c r="A16" s="5"/>
      <c r="B16" s="6" t="s">
        <v>18</v>
      </c>
      <c r="C16" s="7" t="s">
        <v>19</v>
      </c>
      <c r="D16" s="52">
        <v>98159.4</v>
      </c>
      <c r="E16" s="10">
        <v>25533.8</v>
      </c>
      <c r="F16" s="10">
        <v>1220</v>
      </c>
      <c r="G16" s="10">
        <v>1330</v>
      </c>
      <c r="H16" s="10">
        <v>902</v>
      </c>
      <c r="I16" s="10">
        <v>6429.4</v>
      </c>
      <c r="J16" s="10">
        <v>5219</v>
      </c>
      <c r="K16" s="10">
        <v>9886.9</v>
      </c>
    </row>
    <row r="17" spans="1:11" ht="31.5" customHeight="1">
      <c r="A17" s="5"/>
      <c r="B17" s="6" t="s">
        <v>20</v>
      </c>
      <c r="C17" s="7" t="s">
        <v>19</v>
      </c>
      <c r="D17" s="52">
        <v>43447.9</v>
      </c>
      <c r="E17" s="10">
        <v>10753.9</v>
      </c>
      <c r="F17" s="10">
        <v>769.9</v>
      </c>
      <c r="G17" s="10">
        <v>695.1</v>
      </c>
      <c r="H17" s="10">
        <v>592.79999999999995</v>
      </c>
      <c r="I17" s="10">
        <v>3183.59</v>
      </c>
      <c r="J17" s="10">
        <v>2797.5</v>
      </c>
      <c r="K17" s="10">
        <v>7653.12</v>
      </c>
    </row>
    <row r="18" spans="1:11" ht="26.25" customHeight="1">
      <c r="A18" s="5"/>
      <c r="B18" s="6" t="s">
        <v>21</v>
      </c>
      <c r="C18" s="7" t="s">
        <v>22</v>
      </c>
      <c r="D18" s="11">
        <f>D17/D16*100</f>
        <v>44.262597367139577</v>
      </c>
      <c r="E18" s="10">
        <f>E17/E16*100</f>
        <v>42.116332077481609</v>
      </c>
      <c r="F18" s="10">
        <f t="shared" ref="F18:K18" si="1">F17/F16*100</f>
        <v>63.106557377049178</v>
      </c>
      <c r="G18" s="10">
        <f t="shared" si="1"/>
        <v>52.263157894736842</v>
      </c>
      <c r="H18" s="10">
        <f t="shared" si="1"/>
        <v>65.720620842572046</v>
      </c>
      <c r="I18" s="10">
        <f t="shared" si="1"/>
        <v>49.516129032258071</v>
      </c>
      <c r="J18" s="10">
        <f t="shared" si="1"/>
        <v>53.602222648016863</v>
      </c>
      <c r="K18" s="10">
        <f t="shared" si="1"/>
        <v>77.406669431267645</v>
      </c>
    </row>
    <row r="19" spans="1:11" ht="52.5" customHeight="1">
      <c r="A19" s="13" t="s">
        <v>25</v>
      </c>
      <c r="B19" s="14" t="s">
        <v>26</v>
      </c>
      <c r="C19" s="15"/>
      <c r="D19" s="16"/>
      <c r="E19" s="17"/>
      <c r="F19" s="18"/>
      <c r="G19" s="18"/>
      <c r="H19" s="19"/>
      <c r="I19" s="18"/>
      <c r="J19" s="19"/>
      <c r="K19" s="18"/>
    </row>
    <row r="20" spans="1:11" ht="82.5" customHeight="1">
      <c r="A20" s="13"/>
      <c r="B20" s="14" t="s">
        <v>88</v>
      </c>
      <c r="C20" s="15" t="s">
        <v>19</v>
      </c>
      <c r="D20" s="20">
        <v>198929.57</v>
      </c>
      <c r="E20" s="21">
        <v>185042.1</v>
      </c>
      <c r="F20" s="22">
        <v>86848</v>
      </c>
      <c r="G20" s="22">
        <v>62723.7</v>
      </c>
      <c r="H20" s="23">
        <v>51037.5</v>
      </c>
      <c r="I20" s="22">
        <v>71417.2</v>
      </c>
      <c r="J20" s="23">
        <v>104180.1</v>
      </c>
      <c r="K20" s="22">
        <v>139454.09</v>
      </c>
    </row>
    <row r="21" spans="1:11" ht="34.5" customHeight="1">
      <c r="A21" s="13"/>
      <c r="B21" s="14" t="s">
        <v>18</v>
      </c>
      <c r="C21" s="15" t="s">
        <v>19</v>
      </c>
      <c r="D21" s="24">
        <v>274087.90999999997</v>
      </c>
      <c r="E21" s="25">
        <v>174486</v>
      </c>
      <c r="F21" s="10">
        <v>127814.39999999999</v>
      </c>
      <c r="G21" s="25">
        <v>55623.3</v>
      </c>
      <c r="H21" s="25">
        <v>29578</v>
      </c>
      <c r="I21" s="25">
        <v>61115.6</v>
      </c>
      <c r="J21" s="10">
        <v>90629.2</v>
      </c>
      <c r="K21" s="10">
        <v>154575.35999999999</v>
      </c>
    </row>
    <row r="22" spans="1:11" ht="33" customHeight="1">
      <c r="A22" s="13"/>
      <c r="B22" s="14" t="s">
        <v>20</v>
      </c>
      <c r="C22" s="15" t="s">
        <v>19</v>
      </c>
      <c r="D22" s="24">
        <v>67519.7</v>
      </c>
      <c r="E22" s="25">
        <v>88711</v>
      </c>
      <c r="F22" s="25">
        <v>24070.58</v>
      </c>
      <c r="G22" s="25">
        <v>24725.1</v>
      </c>
      <c r="H22" s="25">
        <v>13935.1</v>
      </c>
      <c r="I22" s="25">
        <v>28615.7</v>
      </c>
      <c r="J22" s="10">
        <v>50426.8</v>
      </c>
      <c r="K22" s="25">
        <v>82980.759999999995</v>
      </c>
    </row>
    <row r="23" spans="1:11" ht="25.5" customHeight="1">
      <c r="A23" s="13"/>
      <c r="B23" s="14" t="s">
        <v>21</v>
      </c>
      <c r="C23" s="15" t="s">
        <v>22</v>
      </c>
      <c r="D23" s="24">
        <f>D22/D21*100</f>
        <v>24.634322615689253</v>
      </c>
      <c r="E23" s="25">
        <f>E22/E21*100</f>
        <v>50.841328244099813</v>
      </c>
      <c r="F23" s="25">
        <f>F22/F21*100</f>
        <v>18.832447674127486</v>
      </c>
      <c r="G23" s="25">
        <f t="shared" ref="G23:J23" si="2">G22/G21*100</f>
        <v>44.450976479281159</v>
      </c>
      <c r="H23" s="10">
        <f t="shared" si="2"/>
        <v>47.11305700182568</v>
      </c>
      <c r="I23" s="25">
        <f t="shared" si="2"/>
        <v>46.822251601882336</v>
      </c>
      <c r="J23" s="10">
        <f t="shared" si="2"/>
        <v>55.64078685456785</v>
      </c>
      <c r="K23" s="25">
        <f>K22/K21*100</f>
        <v>53.683044956194834</v>
      </c>
    </row>
    <row r="24" spans="1:11" ht="65.25" customHeight="1">
      <c r="A24" s="13" t="s">
        <v>27</v>
      </c>
      <c r="B24" s="14" t="s">
        <v>28</v>
      </c>
      <c r="C24" s="15"/>
      <c r="D24" s="16"/>
      <c r="E24" s="17"/>
      <c r="F24" s="18"/>
      <c r="G24" s="18"/>
      <c r="H24" s="19"/>
      <c r="I24" s="18"/>
      <c r="J24" s="19"/>
      <c r="K24" s="18"/>
    </row>
    <row r="25" spans="1:11" ht="81" customHeight="1">
      <c r="A25" s="13"/>
      <c r="B25" s="14" t="s">
        <v>88</v>
      </c>
      <c r="C25" s="15" t="s">
        <v>19</v>
      </c>
      <c r="D25" s="26">
        <v>1807.2</v>
      </c>
      <c r="E25" s="26">
        <v>1148</v>
      </c>
      <c r="F25" s="27">
        <v>106.9</v>
      </c>
      <c r="G25" s="27">
        <v>205.4</v>
      </c>
      <c r="H25" s="28">
        <v>154.6</v>
      </c>
      <c r="I25" s="27">
        <v>163.19999999999999</v>
      </c>
      <c r="J25" s="28">
        <v>730.3</v>
      </c>
      <c r="K25" s="27">
        <v>443.9</v>
      </c>
    </row>
    <row r="26" spans="1:11" ht="34.5" customHeight="1">
      <c r="A26" s="13"/>
      <c r="B26" s="14" t="s">
        <v>18</v>
      </c>
      <c r="C26" s="15" t="s">
        <v>19</v>
      </c>
      <c r="D26" s="24">
        <v>1200</v>
      </c>
      <c r="E26" s="24">
        <v>1095.0999999999999</v>
      </c>
      <c r="F26" s="24">
        <v>172.4</v>
      </c>
      <c r="G26" s="24">
        <v>164.2</v>
      </c>
      <c r="H26" s="24">
        <v>177.8</v>
      </c>
      <c r="I26" s="24">
        <v>168.7</v>
      </c>
      <c r="J26" s="11">
        <v>809.9</v>
      </c>
      <c r="K26" s="11">
        <v>417</v>
      </c>
    </row>
    <row r="27" spans="1:11" ht="36" customHeight="1">
      <c r="A27" s="13"/>
      <c r="B27" s="14" t="s">
        <v>20</v>
      </c>
      <c r="C27" s="15" t="s">
        <v>19</v>
      </c>
      <c r="D27" s="24">
        <v>568.46</v>
      </c>
      <c r="E27" s="24">
        <v>475.6</v>
      </c>
      <c r="F27" s="24">
        <v>50.4</v>
      </c>
      <c r="G27" s="24">
        <v>74.5</v>
      </c>
      <c r="H27" s="11">
        <v>49.1</v>
      </c>
      <c r="I27" s="24">
        <v>97.07</v>
      </c>
      <c r="J27" s="11">
        <v>341.7</v>
      </c>
      <c r="K27" s="11">
        <v>143.91999999999999</v>
      </c>
    </row>
    <row r="28" spans="1:11" ht="82.5" customHeight="1">
      <c r="A28" s="13" t="s">
        <v>29</v>
      </c>
      <c r="B28" s="14" t="s">
        <v>30</v>
      </c>
      <c r="C28" s="15"/>
      <c r="D28" s="16"/>
      <c r="E28" s="17"/>
      <c r="F28" s="17"/>
      <c r="G28" s="17"/>
      <c r="H28" s="17"/>
      <c r="I28" s="17"/>
      <c r="J28" s="29"/>
      <c r="K28" s="29"/>
    </row>
    <row r="29" spans="1:11" ht="83.25" customHeight="1">
      <c r="A29" s="13"/>
      <c r="B29" s="14" t="s">
        <v>88</v>
      </c>
      <c r="C29" s="15" t="s">
        <v>19</v>
      </c>
      <c r="D29" s="24">
        <v>41407.199999999997</v>
      </c>
      <c r="E29" s="24">
        <v>27583.4</v>
      </c>
      <c r="F29" s="24">
        <v>5675.6</v>
      </c>
      <c r="G29" s="24">
        <v>7037</v>
      </c>
      <c r="H29" s="24">
        <v>5583.7</v>
      </c>
      <c r="I29" s="24">
        <v>7803.78</v>
      </c>
      <c r="J29" s="11">
        <v>11186.4</v>
      </c>
      <c r="K29" s="11">
        <v>13381.37</v>
      </c>
    </row>
    <row r="30" spans="1:11" ht="33" customHeight="1">
      <c r="A30" s="13"/>
      <c r="B30" s="14" t="s">
        <v>18</v>
      </c>
      <c r="C30" s="15" t="s">
        <v>19</v>
      </c>
      <c r="D30" s="24">
        <v>28390.9</v>
      </c>
      <c r="E30" s="24">
        <v>29111.3</v>
      </c>
      <c r="F30" s="11">
        <v>5110.8999999999996</v>
      </c>
      <c r="G30" s="24">
        <v>6099.1</v>
      </c>
      <c r="H30" s="24">
        <v>5587.5</v>
      </c>
      <c r="I30" s="24">
        <v>7423.9</v>
      </c>
      <c r="J30" s="11">
        <v>12784</v>
      </c>
      <c r="K30" s="11">
        <v>13198.2</v>
      </c>
    </row>
    <row r="31" spans="1:11" ht="33" customHeight="1">
      <c r="A31" s="13"/>
      <c r="B31" s="14" t="s">
        <v>20</v>
      </c>
      <c r="C31" s="15" t="s">
        <v>19</v>
      </c>
      <c r="D31" s="24">
        <v>14202.7</v>
      </c>
      <c r="E31" s="24">
        <v>16780.5</v>
      </c>
      <c r="F31" s="11">
        <v>2632</v>
      </c>
      <c r="G31" s="24">
        <v>2272.4</v>
      </c>
      <c r="H31" s="24">
        <v>3033.4</v>
      </c>
      <c r="I31" s="24">
        <v>4635.7</v>
      </c>
      <c r="J31" s="11">
        <v>6834.2</v>
      </c>
      <c r="K31" s="11">
        <v>7117.46</v>
      </c>
    </row>
    <row r="32" spans="1:11" ht="25.5" customHeight="1">
      <c r="A32" s="13"/>
      <c r="B32" s="14" t="s">
        <v>21</v>
      </c>
      <c r="C32" s="15" t="s">
        <v>22</v>
      </c>
      <c r="D32" s="24">
        <f>D31/D30*100</f>
        <v>50.02553635143655</v>
      </c>
      <c r="E32" s="24">
        <f>E31/E30*100</f>
        <v>57.642564914655139</v>
      </c>
      <c r="F32" s="24">
        <f t="shared" ref="F32:K32" si="3">F31/F30*100</f>
        <v>51.497779256099705</v>
      </c>
      <c r="G32" s="24">
        <f t="shared" si="3"/>
        <v>37.257956091882413</v>
      </c>
      <c r="H32" s="11">
        <f t="shared" si="3"/>
        <v>54.289038031319912</v>
      </c>
      <c r="I32" s="24">
        <f t="shared" si="3"/>
        <v>62.442920836756969</v>
      </c>
      <c r="J32" s="11">
        <f t="shared" si="3"/>
        <v>53.459011264080104</v>
      </c>
      <c r="K32" s="24">
        <f t="shared" si="3"/>
        <v>53.927505265869591</v>
      </c>
    </row>
    <row r="33" spans="1:11" ht="144.75" customHeight="1">
      <c r="A33" s="13" t="s">
        <v>31</v>
      </c>
      <c r="B33" s="14" t="s">
        <v>32</v>
      </c>
      <c r="C33" s="15"/>
      <c r="D33" s="16"/>
      <c r="E33" s="17"/>
      <c r="F33" s="17"/>
      <c r="G33" s="17"/>
      <c r="H33" s="29"/>
      <c r="I33" s="17"/>
      <c r="J33" s="29"/>
      <c r="K33" s="17"/>
    </row>
    <row r="34" spans="1:11" ht="80.25" customHeight="1">
      <c r="A34" s="13"/>
      <c r="B34" s="14" t="s">
        <v>88</v>
      </c>
      <c r="C34" s="15" t="s">
        <v>19</v>
      </c>
      <c r="D34" s="30">
        <v>30410.1</v>
      </c>
      <c r="E34" s="24">
        <v>29993.4</v>
      </c>
      <c r="F34" s="24">
        <v>13556.2</v>
      </c>
      <c r="G34" s="24">
        <v>11548.5</v>
      </c>
      <c r="H34" s="11">
        <v>13095</v>
      </c>
      <c r="I34" s="24">
        <v>11875.65</v>
      </c>
      <c r="J34" s="11">
        <v>31021.5</v>
      </c>
      <c r="K34" s="24">
        <v>37424.410000000003</v>
      </c>
    </row>
    <row r="35" spans="1:11" ht="33.75" customHeight="1">
      <c r="A35" s="13"/>
      <c r="B35" s="14" t="s">
        <v>18</v>
      </c>
      <c r="C35" s="15" t="s">
        <v>19</v>
      </c>
      <c r="D35" s="24">
        <v>50857.9</v>
      </c>
      <c r="E35" s="24">
        <v>29616.7</v>
      </c>
      <c r="F35" s="25">
        <v>12033.5</v>
      </c>
      <c r="G35" s="25">
        <v>10830.5</v>
      </c>
      <c r="H35" s="10">
        <v>11085.2</v>
      </c>
      <c r="I35" s="25">
        <v>11262.57</v>
      </c>
      <c r="J35" s="10">
        <v>36274.300000000003</v>
      </c>
      <c r="K35" s="25">
        <v>32456.23</v>
      </c>
    </row>
    <row r="36" spans="1:11" ht="32.25" customHeight="1">
      <c r="A36" s="13"/>
      <c r="B36" s="14" t="s">
        <v>20</v>
      </c>
      <c r="C36" s="15" t="s">
        <v>19</v>
      </c>
      <c r="D36" s="24">
        <v>15765.6</v>
      </c>
      <c r="E36" s="24">
        <v>14608.4</v>
      </c>
      <c r="F36" s="25">
        <v>7352.5</v>
      </c>
      <c r="G36" s="25">
        <v>5516.8</v>
      </c>
      <c r="H36" s="10">
        <v>5622.8</v>
      </c>
      <c r="I36" s="25">
        <v>5210.49</v>
      </c>
      <c r="J36" s="10">
        <v>18707.7</v>
      </c>
      <c r="K36" s="25">
        <v>18002.2</v>
      </c>
    </row>
    <row r="37" spans="1:11" ht="21" customHeight="1">
      <c r="A37" s="13"/>
      <c r="B37" s="14" t="s">
        <v>21</v>
      </c>
      <c r="C37" s="15" t="s">
        <v>22</v>
      </c>
      <c r="D37" s="24">
        <f>D36/D35*100</f>
        <v>30.999313774261228</v>
      </c>
      <c r="E37" s="24">
        <f>E36/E35*100</f>
        <v>49.324874141953693</v>
      </c>
      <c r="F37" s="25">
        <f t="shared" ref="F37:K37" si="4">F36/F35*100</f>
        <v>61.100261769227572</v>
      </c>
      <c r="G37" s="25">
        <f t="shared" si="4"/>
        <v>50.937629841650903</v>
      </c>
      <c r="H37" s="25">
        <f t="shared" si="4"/>
        <v>50.723487172085299</v>
      </c>
      <c r="I37" s="25">
        <f t="shared" si="4"/>
        <v>46.263774609170021</v>
      </c>
      <c r="J37" s="25">
        <f t="shared" si="4"/>
        <v>51.572876664746111</v>
      </c>
      <c r="K37" s="25">
        <f t="shared" si="4"/>
        <v>55.466084631517589</v>
      </c>
    </row>
    <row r="38" spans="1:11" ht="28.5" customHeight="1">
      <c r="A38" s="13" t="s">
        <v>33</v>
      </c>
      <c r="B38" s="14" t="s">
        <v>34</v>
      </c>
      <c r="C38" s="15"/>
      <c r="D38" s="16"/>
      <c r="E38" s="17"/>
      <c r="F38" s="18"/>
      <c r="G38" s="18"/>
      <c r="H38" s="19"/>
      <c r="I38" s="18"/>
      <c r="J38" s="19"/>
      <c r="K38" s="18"/>
    </row>
    <row r="39" spans="1:11" ht="40.5" customHeight="1">
      <c r="A39" s="13"/>
      <c r="B39" s="14" t="s">
        <v>18</v>
      </c>
      <c r="C39" s="15" t="s">
        <v>19</v>
      </c>
      <c r="D39" s="31">
        <v>46670.8</v>
      </c>
      <c r="E39" s="31">
        <v>-4841.1000000000004</v>
      </c>
      <c r="F39" s="31">
        <v>0</v>
      </c>
      <c r="G39" s="50">
        <v>-770.9</v>
      </c>
      <c r="H39" s="50">
        <v>676.9</v>
      </c>
      <c r="I39" s="50">
        <v>1950.19</v>
      </c>
      <c r="J39" s="31">
        <v>-1248.2</v>
      </c>
      <c r="K39" s="31">
        <v>-3403.01</v>
      </c>
    </row>
    <row r="40" spans="1:11" ht="36" customHeight="1">
      <c r="A40" s="13"/>
      <c r="B40" s="14" t="s">
        <v>20</v>
      </c>
      <c r="C40" s="15" t="s">
        <v>19</v>
      </c>
      <c r="D40" s="31">
        <v>-12511.1</v>
      </c>
      <c r="E40" s="31">
        <v>-3906.9</v>
      </c>
      <c r="F40" s="31">
        <v>0</v>
      </c>
      <c r="G40" s="50">
        <v>770.2</v>
      </c>
      <c r="H40" s="50">
        <v>-1416.8</v>
      </c>
      <c r="I40" s="50">
        <v>79.42</v>
      </c>
      <c r="J40" s="31">
        <v>3714.2</v>
      </c>
      <c r="K40" s="31">
        <v>3145.84</v>
      </c>
    </row>
    <row r="41" spans="1:11" ht="21" customHeight="1">
      <c r="A41" s="5" t="s">
        <v>35</v>
      </c>
      <c r="B41" s="6" t="s">
        <v>36</v>
      </c>
      <c r="C41" s="7"/>
      <c r="D41" s="32"/>
      <c r="E41" s="33"/>
      <c r="F41" s="31"/>
      <c r="G41" s="50"/>
      <c r="H41" s="50"/>
      <c r="I41" s="50"/>
      <c r="J41" s="31"/>
      <c r="K41" s="31"/>
    </row>
    <row r="42" spans="1:11" ht="15.75">
      <c r="A42" s="13"/>
      <c r="B42" s="14" t="s">
        <v>37</v>
      </c>
      <c r="C42" s="15" t="s">
        <v>22</v>
      </c>
      <c r="D42" s="33">
        <v>47.5</v>
      </c>
      <c r="E42" s="33">
        <v>-19</v>
      </c>
      <c r="F42" s="33">
        <v>0</v>
      </c>
      <c r="G42" s="51">
        <f t="shared" ref="G42:I43" si="5">G39/G16*100</f>
        <v>-57.962406015037594</v>
      </c>
      <c r="H42" s="51">
        <f t="shared" si="5"/>
        <v>75.044345898004423</v>
      </c>
      <c r="I42" s="51">
        <f t="shared" si="5"/>
        <v>30.332379382212959</v>
      </c>
      <c r="J42" s="33">
        <v>-1.38</v>
      </c>
      <c r="K42" s="33">
        <v>-34.42</v>
      </c>
    </row>
    <row r="43" spans="1:11" ht="30" customHeight="1">
      <c r="A43" s="13"/>
      <c r="B43" s="14" t="s">
        <v>38</v>
      </c>
      <c r="C43" s="15" t="s">
        <v>22</v>
      </c>
      <c r="D43" s="33">
        <f>D40/D17*100</f>
        <v>-28.795637994011219</v>
      </c>
      <c r="E43" s="33">
        <v>-36.299999999999997</v>
      </c>
      <c r="F43" s="33">
        <v>0</v>
      </c>
      <c r="G43" s="51">
        <f t="shared" si="5"/>
        <v>110.80420083441231</v>
      </c>
      <c r="H43" s="51">
        <f>H40/H17*100</f>
        <v>-239.00134952766533</v>
      </c>
      <c r="I43" s="51">
        <f>I40/I17*100</f>
        <v>2.4946679691794484</v>
      </c>
      <c r="J43" s="33">
        <v>7.37</v>
      </c>
      <c r="K43" s="33"/>
    </row>
    <row r="44" spans="1:11" ht="47.25" customHeight="1">
      <c r="A44" s="13" t="s">
        <v>39</v>
      </c>
      <c r="B44" s="14" t="s">
        <v>40</v>
      </c>
      <c r="C44" s="15"/>
      <c r="D44" s="16"/>
      <c r="E44" s="17"/>
      <c r="F44" s="18"/>
      <c r="G44" s="18"/>
      <c r="H44" s="19"/>
      <c r="I44" s="18"/>
      <c r="J44" s="19"/>
      <c r="K44" s="18"/>
    </row>
    <row r="45" spans="1:11" ht="33" customHeight="1">
      <c r="A45" s="13"/>
      <c r="B45" s="14" t="s">
        <v>18</v>
      </c>
      <c r="C45" s="15" t="s">
        <v>19</v>
      </c>
      <c r="D45" s="16"/>
      <c r="E45" s="17"/>
      <c r="F45" s="18"/>
      <c r="G45" s="18"/>
      <c r="H45" s="19"/>
      <c r="I45" s="18"/>
      <c r="J45" s="19"/>
      <c r="K45" s="18"/>
    </row>
    <row r="46" spans="1:11" ht="35.25" customHeight="1">
      <c r="A46" s="13"/>
      <c r="B46" s="14" t="s">
        <v>20</v>
      </c>
      <c r="C46" s="15" t="s">
        <v>19</v>
      </c>
      <c r="D46" s="16"/>
      <c r="E46" s="17"/>
      <c r="F46" s="18"/>
      <c r="G46" s="18"/>
      <c r="H46" s="19"/>
      <c r="I46" s="18"/>
      <c r="J46" s="19"/>
      <c r="K46" s="18"/>
    </row>
    <row r="47" spans="1:11" ht="224.25" customHeight="1">
      <c r="A47" s="13" t="s">
        <v>41</v>
      </c>
      <c r="B47" s="14" t="s">
        <v>42</v>
      </c>
      <c r="C47" s="15"/>
      <c r="D47" s="16"/>
      <c r="E47" s="17"/>
      <c r="F47" s="18"/>
      <c r="G47" s="18"/>
      <c r="H47" s="19"/>
      <c r="I47" s="18"/>
      <c r="J47" s="19"/>
      <c r="K47" s="18"/>
    </row>
    <row r="48" spans="1:11" ht="15.75">
      <c r="A48" s="13"/>
      <c r="B48" s="14" t="s">
        <v>43</v>
      </c>
      <c r="C48" s="15" t="s">
        <v>22</v>
      </c>
      <c r="D48" s="34"/>
      <c r="E48" s="25">
        <f t="shared" ref="E48:K49" si="6">E45/E16*100</f>
        <v>0</v>
      </c>
      <c r="F48" s="25">
        <f t="shared" si="6"/>
        <v>0</v>
      </c>
      <c r="G48" s="25">
        <f t="shared" si="6"/>
        <v>0</v>
      </c>
      <c r="H48" s="10">
        <f t="shared" si="6"/>
        <v>0</v>
      </c>
      <c r="I48" s="25">
        <f t="shared" si="6"/>
        <v>0</v>
      </c>
      <c r="J48" s="10">
        <f t="shared" si="6"/>
        <v>0</v>
      </c>
      <c r="K48" s="25">
        <f t="shared" si="6"/>
        <v>0</v>
      </c>
    </row>
    <row r="49" spans="1:11" ht="31.5" customHeight="1">
      <c r="A49" s="13"/>
      <c r="B49" s="14" t="s">
        <v>44</v>
      </c>
      <c r="C49" s="15" t="s">
        <v>22</v>
      </c>
      <c r="D49" s="34"/>
      <c r="E49" s="25">
        <f t="shared" si="6"/>
        <v>0</v>
      </c>
      <c r="F49" s="25">
        <f t="shared" si="6"/>
        <v>0</v>
      </c>
      <c r="G49" s="25">
        <f t="shared" si="6"/>
        <v>0</v>
      </c>
      <c r="H49" s="10">
        <f t="shared" si="6"/>
        <v>0</v>
      </c>
      <c r="I49" s="25">
        <f t="shared" si="6"/>
        <v>0</v>
      </c>
      <c r="J49" s="10">
        <f t="shared" si="6"/>
        <v>0</v>
      </c>
      <c r="K49" s="25">
        <f t="shared" si="6"/>
        <v>0</v>
      </c>
    </row>
    <row r="50" spans="1:11" ht="69" customHeight="1">
      <c r="A50" s="13" t="s">
        <v>45</v>
      </c>
      <c r="B50" s="14" t="s">
        <v>46</v>
      </c>
      <c r="C50" s="15"/>
      <c r="D50" s="16"/>
      <c r="E50" s="17"/>
      <c r="F50" s="18"/>
      <c r="G50" s="18"/>
      <c r="H50" s="19"/>
      <c r="I50" s="18"/>
      <c r="J50" s="19"/>
      <c r="K50" s="18"/>
    </row>
    <row r="51" spans="1:11" ht="35.25" customHeight="1">
      <c r="A51" s="13"/>
      <c r="B51" s="14" t="s">
        <v>18</v>
      </c>
      <c r="C51" s="15" t="s">
        <v>19</v>
      </c>
      <c r="D51" s="16"/>
      <c r="E51" s="17"/>
      <c r="F51" s="18"/>
      <c r="G51" s="18"/>
      <c r="H51" s="19"/>
      <c r="I51" s="18"/>
      <c r="J51" s="19"/>
      <c r="K51" s="18"/>
    </row>
    <row r="52" spans="1:11" ht="32.25" customHeight="1">
      <c r="A52" s="13"/>
      <c r="B52" s="14" t="s">
        <v>20</v>
      </c>
      <c r="C52" s="15" t="s">
        <v>19</v>
      </c>
      <c r="D52" s="16"/>
      <c r="E52" s="17"/>
      <c r="F52" s="18"/>
      <c r="G52" s="18"/>
      <c r="H52" s="19"/>
      <c r="I52" s="18"/>
      <c r="J52" s="19"/>
      <c r="K52" s="18"/>
    </row>
    <row r="53" spans="1:11" ht="183.75" customHeight="1">
      <c r="A53" s="13" t="s">
        <v>47</v>
      </c>
      <c r="B53" s="14" t="s">
        <v>48</v>
      </c>
      <c r="C53" s="15"/>
      <c r="D53" s="16"/>
      <c r="E53" s="17"/>
      <c r="F53" s="18"/>
      <c r="G53" s="18"/>
      <c r="H53" s="19"/>
      <c r="I53" s="18"/>
      <c r="J53" s="19"/>
      <c r="K53" s="18"/>
    </row>
    <row r="54" spans="1:11" ht="15.75">
      <c r="A54" s="13"/>
      <c r="B54" s="14" t="s">
        <v>43</v>
      </c>
      <c r="C54" s="15" t="s">
        <v>22</v>
      </c>
      <c r="D54" s="16"/>
      <c r="E54" s="25">
        <f t="shared" ref="E54:K55" si="7">E51/(E21-E26)*100</f>
        <v>0</v>
      </c>
      <c r="F54" s="25">
        <f t="shared" si="7"/>
        <v>0</v>
      </c>
      <c r="G54" s="25">
        <f t="shared" si="7"/>
        <v>0</v>
      </c>
      <c r="H54" s="10">
        <f t="shared" si="7"/>
        <v>0</v>
      </c>
      <c r="I54" s="25">
        <f t="shared" si="7"/>
        <v>0</v>
      </c>
      <c r="J54" s="10">
        <f t="shared" si="7"/>
        <v>0</v>
      </c>
      <c r="K54" s="25">
        <f t="shared" si="7"/>
        <v>0</v>
      </c>
    </row>
    <row r="55" spans="1:11" ht="34.5" customHeight="1">
      <c r="A55" s="13"/>
      <c r="B55" s="14" t="s">
        <v>44</v>
      </c>
      <c r="C55" s="15" t="s">
        <v>22</v>
      </c>
      <c r="D55" s="16"/>
      <c r="E55" s="25">
        <f t="shared" si="7"/>
        <v>0</v>
      </c>
      <c r="F55" s="25">
        <f t="shared" si="7"/>
        <v>0</v>
      </c>
      <c r="G55" s="25">
        <f t="shared" si="7"/>
        <v>0</v>
      </c>
      <c r="H55" s="10">
        <f t="shared" si="7"/>
        <v>0</v>
      </c>
      <c r="I55" s="25">
        <f t="shared" si="7"/>
        <v>0</v>
      </c>
      <c r="J55" s="10">
        <f t="shared" si="7"/>
        <v>0</v>
      </c>
      <c r="K55" s="25">
        <f t="shared" si="7"/>
        <v>0</v>
      </c>
    </row>
    <row r="56" spans="1:11" ht="36.75" customHeight="1">
      <c r="A56" s="13" t="s">
        <v>49</v>
      </c>
      <c r="B56" s="14" t="s">
        <v>50</v>
      </c>
      <c r="C56" s="15"/>
      <c r="D56" s="16"/>
      <c r="E56" s="17"/>
      <c r="F56" s="18"/>
      <c r="G56" s="18"/>
      <c r="H56" s="19"/>
      <c r="I56" s="18"/>
      <c r="J56" s="19"/>
      <c r="K56" s="18"/>
    </row>
    <row r="57" spans="1:11" ht="50.25" customHeight="1">
      <c r="A57" s="13"/>
      <c r="B57" s="14" t="s">
        <v>51</v>
      </c>
      <c r="C57" s="15" t="s">
        <v>19</v>
      </c>
      <c r="D57" s="35">
        <v>1589</v>
      </c>
      <c r="E57" s="26">
        <v>470</v>
      </c>
      <c r="F57" s="27">
        <v>150</v>
      </c>
      <c r="G57" s="27">
        <v>80</v>
      </c>
      <c r="H57" s="28">
        <v>10</v>
      </c>
      <c r="I57" s="27">
        <v>80</v>
      </c>
      <c r="J57" s="36">
        <v>100</v>
      </c>
      <c r="K57" s="27">
        <v>200</v>
      </c>
    </row>
    <row r="58" spans="1:11" ht="63">
      <c r="A58" s="13" t="s">
        <v>52</v>
      </c>
      <c r="B58" s="14" t="s">
        <v>53</v>
      </c>
      <c r="C58" s="15" t="s">
        <v>22</v>
      </c>
      <c r="D58" s="37">
        <v>0.57999999999999996</v>
      </c>
      <c r="E58" s="37">
        <f t="shared" ref="E58:K58" si="8">E57/E21*100</f>
        <v>0.26936258496383664</v>
      </c>
      <c r="F58" s="37">
        <v>0.1</v>
      </c>
      <c r="G58" s="37">
        <f t="shared" si="8"/>
        <v>0.14382462025805731</v>
      </c>
      <c r="H58" s="37">
        <f t="shared" si="8"/>
        <v>3.3808912029210901E-2</v>
      </c>
      <c r="I58" s="37">
        <f t="shared" si="8"/>
        <v>0.13089947574759964</v>
      </c>
      <c r="J58" s="37">
        <f t="shared" si="8"/>
        <v>0.11033971391118977</v>
      </c>
      <c r="K58" s="37">
        <f t="shared" si="8"/>
        <v>0.12938672761299086</v>
      </c>
    </row>
    <row r="59" spans="1:11" ht="80.25" customHeight="1">
      <c r="A59" s="13" t="s">
        <v>54</v>
      </c>
      <c r="B59" s="14" t="s">
        <v>55</v>
      </c>
      <c r="C59" s="15"/>
      <c r="D59" s="16"/>
      <c r="E59" s="17"/>
      <c r="F59" s="18"/>
      <c r="G59" s="18"/>
      <c r="H59" s="19"/>
      <c r="I59" s="18"/>
      <c r="J59" s="19"/>
      <c r="K59" s="18"/>
    </row>
    <row r="60" spans="1:11" ht="81.75" customHeight="1">
      <c r="A60" s="13"/>
      <c r="B60" s="14" t="s">
        <v>88</v>
      </c>
      <c r="C60" s="15" t="s">
        <v>19</v>
      </c>
      <c r="D60" s="26">
        <v>59665.7</v>
      </c>
      <c r="E60" s="26">
        <v>49756.4</v>
      </c>
      <c r="F60" s="27">
        <v>15958.7</v>
      </c>
      <c r="G60" s="27">
        <v>14659.7</v>
      </c>
      <c r="H60" s="28">
        <v>7769.8</v>
      </c>
      <c r="I60" s="27">
        <v>15967.08</v>
      </c>
      <c r="J60" s="28">
        <v>33420.800000000003</v>
      </c>
      <c r="K60" s="27">
        <v>34175.18</v>
      </c>
    </row>
    <row r="61" spans="1:11" ht="37.5" customHeight="1">
      <c r="A61" s="13"/>
      <c r="B61" s="14" t="s">
        <v>18</v>
      </c>
      <c r="C61" s="15" t="s">
        <v>19</v>
      </c>
      <c r="D61" s="24">
        <v>58829.599999999999</v>
      </c>
      <c r="E61" s="24">
        <v>49302.3</v>
      </c>
      <c r="F61" s="24">
        <v>14472.6</v>
      </c>
      <c r="G61" s="24">
        <v>14010.3</v>
      </c>
      <c r="H61" s="11">
        <v>14130.2</v>
      </c>
      <c r="I61" s="24">
        <v>15352.57</v>
      </c>
      <c r="J61" s="11">
        <v>31785.5</v>
      </c>
      <c r="K61" s="24">
        <v>31817.38</v>
      </c>
    </row>
    <row r="62" spans="1:11" ht="35.25" customHeight="1">
      <c r="A62" s="13"/>
      <c r="B62" s="14" t="s">
        <v>20</v>
      </c>
      <c r="C62" s="15" t="s">
        <v>19</v>
      </c>
      <c r="D62" s="24">
        <v>22882.6</v>
      </c>
      <c r="E62" s="24">
        <v>26495.200000000001</v>
      </c>
      <c r="F62" s="24">
        <v>8195.7999999999993</v>
      </c>
      <c r="G62" s="24">
        <v>6367.4</v>
      </c>
      <c r="H62" s="11">
        <v>7662.5</v>
      </c>
      <c r="I62" s="24">
        <v>8765.73</v>
      </c>
      <c r="J62" s="11">
        <v>17636.400000000001</v>
      </c>
      <c r="K62" s="24">
        <v>17808.939999999999</v>
      </c>
    </row>
    <row r="63" spans="1:11" ht="24" customHeight="1">
      <c r="A63" s="13"/>
      <c r="B63" s="14" t="s">
        <v>21</v>
      </c>
      <c r="C63" s="15" t="s">
        <v>22</v>
      </c>
      <c r="D63" s="24">
        <f>D62/D61*100</f>
        <v>38.896405890912057</v>
      </c>
      <c r="E63" s="24">
        <f>E62/E61*100</f>
        <v>53.740292035057195</v>
      </c>
      <c r="F63" s="24">
        <f t="shared" ref="F63:K63" si="9">F62/F61*100</f>
        <v>56.629769357268209</v>
      </c>
      <c r="G63" s="24">
        <f t="shared" si="9"/>
        <v>45.447991834578843</v>
      </c>
      <c r="H63" s="11">
        <f t="shared" si="9"/>
        <v>54.227824093077238</v>
      </c>
      <c r="I63" s="24">
        <f t="shared" si="9"/>
        <v>57.096173474538794</v>
      </c>
      <c r="J63" s="11">
        <f t="shared" si="9"/>
        <v>55.485677431533254</v>
      </c>
      <c r="K63" s="24">
        <f t="shared" si="9"/>
        <v>55.972364789306972</v>
      </c>
    </row>
    <row r="64" spans="1:11" ht="54" customHeight="1">
      <c r="A64" s="13" t="s">
        <v>56</v>
      </c>
      <c r="B64" s="14" t="s">
        <v>57</v>
      </c>
      <c r="C64" s="15"/>
      <c r="D64" s="16"/>
      <c r="E64" s="17"/>
      <c r="F64" s="18"/>
      <c r="G64" s="18"/>
      <c r="H64" s="19"/>
      <c r="I64" s="18"/>
      <c r="J64" s="19"/>
      <c r="K64" s="18"/>
    </row>
    <row r="65" spans="1:11" ht="84" customHeight="1">
      <c r="A65" s="13"/>
      <c r="B65" s="14" t="s">
        <v>88</v>
      </c>
      <c r="C65" s="15" t="s">
        <v>19</v>
      </c>
      <c r="D65" s="26">
        <v>39471.620000000003</v>
      </c>
      <c r="E65" s="26">
        <v>26849.4</v>
      </c>
      <c r="F65" s="27">
        <v>4524.8</v>
      </c>
      <c r="G65" s="27">
        <v>5109.3</v>
      </c>
      <c r="H65" s="28">
        <v>3347.3</v>
      </c>
      <c r="I65" s="27">
        <v>6831.7</v>
      </c>
      <c r="J65" s="28">
        <v>9785.1</v>
      </c>
      <c r="K65" s="27">
        <v>11642.78</v>
      </c>
    </row>
    <row r="66" spans="1:11" ht="36.75" customHeight="1">
      <c r="A66" s="13"/>
      <c r="B66" s="14" t="s">
        <v>18</v>
      </c>
      <c r="C66" s="15" t="s">
        <v>19</v>
      </c>
      <c r="D66" s="24">
        <v>25863.200000000001</v>
      </c>
      <c r="E66" s="25">
        <v>26865.599999999999</v>
      </c>
      <c r="F66" s="25">
        <v>4459.3999999999996</v>
      </c>
      <c r="G66" s="25">
        <v>5107.7</v>
      </c>
      <c r="H66" s="25">
        <v>5103.8999999999996</v>
      </c>
      <c r="I66" s="10">
        <v>7179.93</v>
      </c>
      <c r="J66" s="10">
        <v>11003.7</v>
      </c>
      <c r="K66" s="10">
        <v>11725.7</v>
      </c>
    </row>
    <row r="67" spans="1:11" ht="32.25" customHeight="1">
      <c r="A67" s="13"/>
      <c r="B67" s="14" t="s">
        <v>20</v>
      </c>
      <c r="C67" s="15" t="s">
        <v>19</v>
      </c>
      <c r="D67" s="24">
        <v>13338.2</v>
      </c>
      <c r="E67" s="25">
        <v>15733.1</v>
      </c>
      <c r="F67" s="25">
        <v>2393.4</v>
      </c>
      <c r="G67" s="25">
        <v>1758.5</v>
      </c>
      <c r="H67" s="25">
        <v>2803.9</v>
      </c>
      <c r="I67" s="10">
        <v>4641.54</v>
      </c>
      <c r="J67" s="10">
        <v>6350.8</v>
      </c>
      <c r="K67" s="10">
        <v>6396.61</v>
      </c>
    </row>
    <row r="68" spans="1:11" ht="22.5" customHeight="1">
      <c r="A68" s="13"/>
      <c r="B68" s="14" t="s">
        <v>21</v>
      </c>
      <c r="C68" s="15" t="s">
        <v>22</v>
      </c>
      <c r="D68" s="24">
        <f>D67/D66*100</f>
        <v>51.572117912709949</v>
      </c>
      <c r="E68" s="24">
        <f>E67/E66*100</f>
        <v>58.562250610446078</v>
      </c>
      <c r="F68" s="24">
        <v>54.76</v>
      </c>
      <c r="G68" s="24">
        <f t="shared" ref="G68:K68" si="10">G67/G66*100</f>
        <v>34.428412005403608</v>
      </c>
      <c r="H68" s="11">
        <f t="shared" si="10"/>
        <v>54.936421168126337</v>
      </c>
      <c r="I68" s="24">
        <f t="shared" si="10"/>
        <v>64.64603415353632</v>
      </c>
      <c r="J68" s="11">
        <f t="shared" si="10"/>
        <v>57.715132182811232</v>
      </c>
      <c r="K68" s="24">
        <f t="shared" si="10"/>
        <v>54.552052329498444</v>
      </c>
    </row>
    <row r="69" spans="1:11" ht="70.5" customHeight="1">
      <c r="A69" s="13" t="s">
        <v>58</v>
      </c>
      <c r="B69" s="14" t="s">
        <v>59</v>
      </c>
      <c r="C69" s="15"/>
      <c r="D69" s="16"/>
      <c r="E69" s="17"/>
      <c r="F69" s="18"/>
      <c r="G69" s="18"/>
      <c r="H69" s="19"/>
      <c r="I69" s="18"/>
      <c r="J69" s="19"/>
      <c r="K69" s="18"/>
    </row>
    <row r="70" spans="1:11" ht="84.75" customHeight="1">
      <c r="A70" s="13"/>
      <c r="B70" s="14" t="s">
        <v>88</v>
      </c>
      <c r="C70" s="15" t="s">
        <v>19</v>
      </c>
      <c r="D70" s="34">
        <v>20184.099999999999</v>
      </c>
      <c r="E70" s="34">
        <v>22989.200000000001</v>
      </c>
      <c r="F70" s="34">
        <v>22989.200000000001</v>
      </c>
      <c r="G70" s="34">
        <f t="shared" ref="G70:K72" si="11">G60-G65</f>
        <v>9550.4000000000015</v>
      </c>
      <c r="H70" s="34">
        <v>4422.5</v>
      </c>
      <c r="I70" s="34">
        <v>9135.2999999999993</v>
      </c>
      <c r="J70" s="34">
        <v>23635.7</v>
      </c>
      <c r="K70" s="34">
        <v>22532.400000000001</v>
      </c>
    </row>
    <row r="71" spans="1:11" ht="36.75" customHeight="1">
      <c r="A71" s="13"/>
      <c r="B71" s="14" t="s">
        <v>18</v>
      </c>
      <c r="C71" s="15" t="s">
        <v>19</v>
      </c>
      <c r="D71" s="24">
        <v>32966.400000000001</v>
      </c>
      <c r="E71" s="24">
        <v>22436.7</v>
      </c>
      <c r="F71" s="24">
        <v>10013.200000000001</v>
      </c>
      <c r="G71" s="24">
        <v>8902.7000000000007</v>
      </c>
      <c r="H71" s="24">
        <v>7921.5</v>
      </c>
      <c r="I71" s="24">
        <v>8172.64</v>
      </c>
      <c r="J71" s="24">
        <v>20781.8</v>
      </c>
      <c r="K71" s="24">
        <f t="shared" si="11"/>
        <v>20091.68</v>
      </c>
    </row>
    <row r="72" spans="1:11" ht="34.5" customHeight="1">
      <c r="A72" s="13"/>
      <c r="B72" s="14" t="s">
        <v>20</v>
      </c>
      <c r="C72" s="15" t="s">
        <v>19</v>
      </c>
      <c r="D72" s="24">
        <v>10112.799999999999</v>
      </c>
      <c r="E72" s="24">
        <v>10789.2</v>
      </c>
      <c r="F72" s="24">
        <v>5802.4</v>
      </c>
      <c r="G72" s="24">
        <v>4608.8999999999996</v>
      </c>
      <c r="H72" s="24">
        <v>4371.3999999999996</v>
      </c>
      <c r="I72" s="24">
        <v>4124.1899999999996</v>
      </c>
      <c r="J72" s="24">
        <v>11285.7</v>
      </c>
      <c r="K72" s="24">
        <f t="shared" si="11"/>
        <v>11412.329999999998</v>
      </c>
    </row>
    <row r="73" spans="1:11" ht="19.5" customHeight="1">
      <c r="A73" s="13"/>
      <c r="B73" s="14" t="s">
        <v>21</v>
      </c>
      <c r="C73" s="15" t="s">
        <v>22</v>
      </c>
      <c r="D73" s="24">
        <f>D72/D71*100</f>
        <v>30.676082314113764</v>
      </c>
      <c r="E73" s="24">
        <f>E72/E71*100</f>
        <v>48.087285563384988</v>
      </c>
      <c r="F73" s="24">
        <f t="shared" ref="F73:K73" si="12">F72/F71*100</f>
        <v>57.947509287740175</v>
      </c>
      <c r="G73" s="24">
        <f t="shared" si="12"/>
        <v>51.76968784750693</v>
      </c>
      <c r="H73" s="11">
        <f t="shared" si="12"/>
        <v>55.183992930631817</v>
      </c>
      <c r="I73" s="24">
        <v>50.46</v>
      </c>
      <c r="J73" s="11">
        <f t="shared" si="12"/>
        <v>54.305690556159725</v>
      </c>
      <c r="K73" s="24">
        <f t="shared" si="12"/>
        <v>56.801272964729662</v>
      </c>
    </row>
    <row r="74" spans="1:11" ht="51.75" customHeight="1">
      <c r="A74" s="13" t="s">
        <v>60</v>
      </c>
      <c r="B74" s="14" t="s">
        <v>61</v>
      </c>
      <c r="C74" s="15"/>
      <c r="D74" s="16"/>
      <c r="E74" s="17"/>
      <c r="F74" s="18"/>
      <c r="G74" s="18"/>
      <c r="H74" s="19"/>
      <c r="I74" s="18"/>
      <c r="J74" s="19"/>
      <c r="K74" s="18"/>
    </row>
    <row r="75" spans="1:11" ht="84" customHeight="1">
      <c r="A75" s="13"/>
      <c r="B75" s="14" t="s">
        <v>88</v>
      </c>
      <c r="C75" s="15" t="s">
        <v>19</v>
      </c>
      <c r="D75" s="38">
        <v>5271.9</v>
      </c>
      <c r="E75" s="38">
        <v>8018.5</v>
      </c>
      <c r="F75" s="38">
        <v>2227.5</v>
      </c>
      <c r="G75" s="38">
        <v>1338</v>
      </c>
      <c r="H75" s="28">
        <v>781.8</v>
      </c>
      <c r="I75" s="27">
        <v>998.69</v>
      </c>
      <c r="J75" s="28">
        <v>2861</v>
      </c>
      <c r="K75" s="27">
        <v>4088.22</v>
      </c>
    </row>
    <row r="76" spans="1:11" ht="33" customHeight="1">
      <c r="A76" s="13"/>
      <c r="B76" s="14" t="s">
        <v>18</v>
      </c>
      <c r="C76" s="15" t="s">
        <v>19</v>
      </c>
      <c r="D76" s="24">
        <v>9465.74</v>
      </c>
      <c r="E76" s="24">
        <v>5961.6</v>
      </c>
      <c r="F76" s="24">
        <v>1766.3</v>
      </c>
      <c r="G76" s="24">
        <v>1613.7</v>
      </c>
      <c r="H76" s="11">
        <v>2382.1999999999998</v>
      </c>
      <c r="I76" s="24">
        <v>1186.8</v>
      </c>
      <c r="J76" s="11">
        <v>3609.1</v>
      </c>
      <c r="K76" s="24">
        <v>3651.2</v>
      </c>
    </row>
    <row r="77" spans="1:11" ht="34.5" customHeight="1">
      <c r="A77" s="13"/>
      <c r="B77" s="14" t="s">
        <v>20</v>
      </c>
      <c r="C77" s="15" t="s">
        <v>19</v>
      </c>
      <c r="D77" s="24">
        <v>3977.86</v>
      </c>
      <c r="E77" s="24">
        <v>3955.2</v>
      </c>
      <c r="F77" s="24">
        <v>1494.47</v>
      </c>
      <c r="G77" s="24">
        <v>792.2</v>
      </c>
      <c r="H77" s="11">
        <v>945.1</v>
      </c>
      <c r="I77" s="24">
        <v>517.64</v>
      </c>
      <c r="J77" s="11">
        <v>1695</v>
      </c>
      <c r="K77" s="24">
        <v>1884.7</v>
      </c>
    </row>
    <row r="78" spans="1:11" ht="24.75" customHeight="1">
      <c r="A78" s="13"/>
      <c r="B78" s="14" t="s">
        <v>21</v>
      </c>
      <c r="C78" s="15" t="s">
        <v>22</v>
      </c>
      <c r="D78" s="24">
        <f>D77/D76*100</f>
        <v>42.023761480877361</v>
      </c>
      <c r="E78" s="24">
        <f>E77/E76*100</f>
        <v>66.344605475040254</v>
      </c>
      <c r="F78" s="24">
        <v>84.6</v>
      </c>
      <c r="G78" s="24">
        <f t="shared" ref="G78:K78" si="13">G77/G76*100</f>
        <v>49.092148478651545</v>
      </c>
      <c r="H78" s="11">
        <f t="shared" si="13"/>
        <v>39.673411132566535</v>
      </c>
      <c r="I78" s="24">
        <f t="shared" si="13"/>
        <v>43.616447590158408</v>
      </c>
      <c r="J78" s="11">
        <f t="shared" si="13"/>
        <v>46.964617217588874</v>
      </c>
      <c r="K78" s="24">
        <f t="shared" si="13"/>
        <v>51.618645924627529</v>
      </c>
    </row>
    <row r="79" spans="1:11" ht="39.75" customHeight="1">
      <c r="A79" s="13" t="s">
        <v>62</v>
      </c>
      <c r="B79" s="14" t="s">
        <v>63</v>
      </c>
      <c r="C79" s="15"/>
      <c r="D79" s="26"/>
      <c r="E79" s="26"/>
      <c r="F79" s="27"/>
      <c r="G79" s="27"/>
      <c r="H79" s="19"/>
      <c r="I79" s="18"/>
      <c r="J79" s="19"/>
      <c r="K79" s="18"/>
    </row>
    <row r="80" spans="1:11" ht="78" customHeight="1">
      <c r="A80" s="13"/>
      <c r="B80" s="14" t="s">
        <v>88</v>
      </c>
      <c r="C80" s="15" t="s">
        <v>19</v>
      </c>
      <c r="D80" s="26"/>
      <c r="E80" s="21"/>
      <c r="F80" s="22"/>
      <c r="G80" s="27"/>
      <c r="H80" s="23"/>
      <c r="I80" s="22"/>
      <c r="J80" s="23"/>
      <c r="K80" s="22"/>
    </row>
    <row r="81" spans="1:11" ht="33.75" customHeight="1">
      <c r="A81" s="13"/>
      <c r="B81" s="14" t="s">
        <v>18</v>
      </c>
      <c r="C81" s="15" t="s">
        <v>19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</row>
    <row r="82" spans="1:11" ht="33" customHeight="1">
      <c r="A82" s="13"/>
      <c r="B82" s="14" t="s">
        <v>20</v>
      </c>
      <c r="C82" s="15" t="s">
        <v>19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</row>
    <row r="83" spans="1:11" ht="24" customHeight="1">
      <c r="A83" s="13"/>
      <c r="B83" s="14" t="s">
        <v>21</v>
      </c>
      <c r="C83" s="15" t="s">
        <v>22</v>
      </c>
      <c r="D83" s="34"/>
      <c r="E83" s="25"/>
      <c r="F83" s="25"/>
      <c r="G83" s="25"/>
      <c r="H83" s="10"/>
      <c r="I83" s="25"/>
      <c r="J83" s="10"/>
      <c r="K83" s="25"/>
    </row>
    <row r="84" spans="1:11" ht="69" customHeight="1">
      <c r="A84" s="13" t="s">
        <v>64</v>
      </c>
      <c r="B84" s="14" t="s">
        <v>65</v>
      </c>
      <c r="C84" s="15"/>
      <c r="D84" s="16"/>
      <c r="E84" s="17"/>
      <c r="F84" s="18"/>
      <c r="G84" s="18"/>
      <c r="H84" s="19"/>
      <c r="I84" s="18"/>
      <c r="J84" s="19"/>
      <c r="K84" s="18"/>
    </row>
    <row r="85" spans="1:11" ht="84.75" customHeight="1">
      <c r="A85" s="13"/>
      <c r="B85" s="14" t="s">
        <v>88</v>
      </c>
      <c r="C85" s="15" t="s">
        <v>19</v>
      </c>
      <c r="D85" s="35">
        <f>D75</f>
        <v>5271.9</v>
      </c>
      <c r="E85" s="21">
        <v>8018.5</v>
      </c>
      <c r="F85" s="22">
        <f>F75</f>
        <v>2227.5</v>
      </c>
      <c r="G85" s="22">
        <v>1338</v>
      </c>
      <c r="H85" s="22">
        <v>781.8</v>
      </c>
      <c r="I85" s="22">
        <f t="shared" ref="I85:J85" si="14">I75</f>
        <v>998.69</v>
      </c>
      <c r="J85" s="22">
        <f t="shared" si="14"/>
        <v>2861</v>
      </c>
      <c r="K85" s="22">
        <v>4088.22</v>
      </c>
    </row>
    <row r="86" spans="1:11" ht="37.5" customHeight="1">
      <c r="A86" s="13"/>
      <c r="B86" s="14" t="s">
        <v>18</v>
      </c>
      <c r="C86" s="15" t="s">
        <v>19</v>
      </c>
      <c r="D86" s="35">
        <f t="shared" ref="D86:D87" si="15">D76</f>
        <v>9465.74</v>
      </c>
      <c r="E86" s="25">
        <f>E76</f>
        <v>5961.6</v>
      </c>
      <c r="F86" s="22">
        <v>729.31</v>
      </c>
      <c r="G86" s="22">
        <v>1282.4000000000001</v>
      </c>
      <c r="H86" s="22">
        <v>2382.1999999999998</v>
      </c>
      <c r="I86" s="22">
        <f t="shared" ref="G86:K88" si="16">I76</f>
        <v>1186.8</v>
      </c>
      <c r="J86" s="22">
        <f t="shared" si="16"/>
        <v>3609.1</v>
      </c>
      <c r="K86" s="25">
        <f t="shared" si="16"/>
        <v>3651.2</v>
      </c>
    </row>
    <row r="87" spans="1:11" ht="31.5">
      <c r="A87" s="13"/>
      <c r="B87" s="14" t="s">
        <v>20</v>
      </c>
      <c r="C87" s="15" t="s">
        <v>19</v>
      </c>
      <c r="D87" s="35">
        <f t="shared" si="15"/>
        <v>3977.86</v>
      </c>
      <c r="E87" s="25">
        <f>E77</f>
        <v>3955.2</v>
      </c>
      <c r="F87" s="22">
        <v>629.57000000000005</v>
      </c>
      <c r="G87" s="22">
        <v>649.20000000000005</v>
      </c>
      <c r="H87" s="22">
        <v>945.1</v>
      </c>
      <c r="I87" s="22">
        <f t="shared" si="16"/>
        <v>517.64</v>
      </c>
      <c r="J87" s="22">
        <f t="shared" si="16"/>
        <v>1695</v>
      </c>
      <c r="K87" s="25">
        <v>1884.7</v>
      </c>
    </row>
    <row r="88" spans="1:11" ht="25.5" customHeight="1">
      <c r="A88" s="13"/>
      <c r="B88" s="14" t="s">
        <v>21</v>
      </c>
      <c r="C88" s="15" t="s">
        <v>22</v>
      </c>
      <c r="D88" s="24">
        <f>D87/D86*100</f>
        <v>42.023761480877361</v>
      </c>
      <c r="E88" s="25">
        <f>E87/E86*100</f>
        <v>66.344605475040254</v>
      </c>
      <c r="F88" s="25">
        <v>86.32</v>
      </c>
      <c r="G88" s="22">
        <f t="shared" si="16"/>
        <v>49.092148478651545</v>
      </c>
      <c r="H88" s="22">
        <f t="shared" si="16"/>
        <v>39.673411132566535</v>
      </c>
      <c r="I88" s="22">
        <f t="shared" si="16"/>
        <v>43.616447590158408</v>
      </c>
      <c r="J88" s="22">
        <f t="shared" si="16"/>
        <v>46.964617217588874</v>
      </c>
      <c r="K88" s="25">
        <f t="shared" ref="K88" si="17">K87/K86*100</f>
        <v>51.618645924627529</v>
      </c>
    </row>
    <row r="89" spans="1:11" ht="81.75" customHeight="1">
      <c r="A89" s="13" t="s">
        <v>66</v>
      </c>
      <c r="B89" s="14" t="s">
        <v>67</v>
      </c>
      <c r="C89" s="15"/>
      <c r="D89" s="16"/>
      <c r="E89" s="17"/>
      <c r="F89" s="18"/>
      <c r="G89" s="18"/>
      <c r="H89" s="19"/>
      <c r="I89" s="18"/>
      <c r="J89" s="19"/>
      <c r="K89" s="18"/>
    </row>
    <row r="90" spans="1:11" ht="31.5">
      <c r="A90" s="13"/>
      <c r="B90" s="14" t="s">
        <v>68</v>
      </c>
      <c r="C90" s="15" t="s">
        <v>19</v>
      </c>
      <c r="D90" s="34"/>
      <c r="E90" s="25">
        <f>E91+E92</f>
        <v>0</v>
      </c>
      <c r="F90" s="25">
        <f t="shared" ref="F90:K90" si="18">F91+F92</f>
        <v>0</v>
      </c>
      <c r="G90" s="25">
        <f t="shared" si="18"/>
        <v>0</v>
      </c>
      <c r="H90" s="10">
        <f t="shared" si="18"/>
        <v>0</v>
      </c>
      <c r="I90" s="25">
        <f t="shared" si="18"/>
        <v>0</v>
      </c>
      <c r="J90" s="10">
        <f t="shared" si="18"/>
        <v>0</v>
      </c>
      <c r="K90" s="25">
        <f t="shared" si="18"/>
        <v>0</v>
      </c>
    </row>
    <row r="91" spans="1:11" ht="112.5" customHeight="1">
      <c r="A91" s="13"/>
      <c r="B91" s="14" t="s">
        <v>69</v>
      </c>
      <c r="C91" s="15" t="s">
        <v>19</v>
      </c>
      <c r="D91" s="16"/>
      <c r="E91" s="17"/>
      <c r="F91" s="18"/>
      <c r="G91" s="18"/>
      <c r="H91" s="19"/>
      <c r="I91" s="18"/>
      <c r="J91" s="19"/>
      <c r="K91" s="18"/>
    </row>
    <row r="92" spans="1:11" ht="36" customHeight="1">
      <c r="A92" s="13"/>
      <c r="B92" s="14" t="s">
        <v>70</v>
      </c>
      <c r="C92" s="15" t="s">
        <v>19</v>
      </c>
      <c r="D92" s="16"/>
      <c r="E92" s="17"/>
      <c r="F92" s="18"/>
      <c r="G92" s="18"/>
      <c r="H92" s="19"/>
      <c r="I92" s="18"/>
      <c r="J92" s="19"/>
      <c r="K92" s="18"/>
    </row>
    <row r="93" spans="1:11" ht="70.5" customHeight="1">
      <c r="A93" s="13" t="s">
        <v>71</v>
      </c>
      <c r="B93" s="14" t="s">
        <v>72</v>
      </c>
      <c r="C93" s="15"/>
      <c r="D93" s="16"/>
      <c r="E93" s="17"/>
      <c r="F93" s="18"/>
      <c r="G93" s="18"/>
      <c r="H93" s="19"/>
      <c r="I93" s="18"/>
      <c r="J93" s="19"/>
      <c r="K93" s="18"/>
    </row>
    <row r="94" spans="1:11" ht="35.25" customHeight="1">
      <c r="A94" s="13"/>
      <c r="B94" s="14" t="s">
        <v>18</v>
      </c>
      <c r="C94" s="15" t="s">
        <v>19</v>
      </c>
      <c r="D94" s="16"/>
      <c r="E94" s="17"/>
      <c r="F94" s="18"/>
      <c r="G94" s="18"/>
      <c r="H94" s="19"/>
      <c r="I94" s="18"/>
      <c r="J94" s="19"/>
      <c r="K94" s="18"/>
    </row>
    <row r="95" spans="1:11" ht="35.25" customHeight="1">
      <c r="A95" s="13"/>
      <c r="B95" s="14" t="s">
        <v>20</v>
      </c>
      <c r="C95" s="15" t="s">
        <v>19</v>
      </c>
      <c r="D95" s="16"/>
      <c r="E95" s="17"/>
      <c r="F95" s="18"/>
      <c r="G95" s="18"/>
      <c r="H95" s="19"/>
      <c r="I95" s="18"/>
      <c r="J95" s="19"/>
      <c r="K95" s="18"/>
    </row>
    <row r="96" spans="1:11" ht="98.25" customHeight="1">
      <c r="A96" s="13" t="s">
        <v>73</v>
      </c>
      <c r="B96" s="14" t="s">
        <v>74</v>
      </c>
      <c r="C96" s="15"/>
      <c r="D96" s="16"/>
      <c r="E96" s="17"/>
      <c r="F96" s="18"/>
      <c r="G96" s="18"/>
      <c r="H96" s="19"/>
      <c r="I96" s="18"/>
      <c r="J96" s="19"/>
      <c r="K96" s="18"/>
    </row>
    <row r="97" spans="1:11" ht="37.5" customHeight="1">
      <c r="A97" s="13"/>
      <c r="B97" s="14" t="s">
        <v>75</v>
      </c>
      <c r="C97" s="15"/>
      <c r="D97" s="34">
        <v>34</v>
      </c>
      <c r="E97" s="25">
        <v>29</v>
      </c>
      <c r="F97" s="39">
        <v>5</v>
      </c>
      <c r="G97" s="39">
        <v>7</v>
      </c>
      <c r="H97" s="12">
        <v>6.5</v>
      </c>
      <c r="I97" s="39">
        <v>8.5</v>
      </c>
      <c r="J97" s="12">
        <v>10</v>
      </c>
      <c r="K97" s="39">
        <v>13</v>
      </c>
    </row>
    <row r="98" spans="1:11" ht="34.5" customHeight="1">
      <c r="A98" s="13"/>
      <c r="B98" s="14" t="s">
        <v>89</v>
      </c>
      <c r="C98" s="15"/>
      <c r="D98" s="34">
        <v>25</v>
      </c>
      <c r="E98" s="25">
        <v>29</v>
      </c>
      <c r="F98" s="39">
        <v>5</v>
      </c>
      <c r="G98" s="39">
        <v>7</v>
      </c>
      <c r="H98" s="12">
        <v>6.5</v>
      </c>
      <c r="I98" s="39">
        <v>8.5</v>
      </c>
      <c r="J98" s="12">
        <v>10</v>
      </c>
      <c r="K98" s="39">
        <v>13</v>
      </c>
    </row>
    <row r="99" spans="1:11" ht="26.25" customHeight="1">
      <c r="A99" s="13"/>
      <c r="B99" s="14" t="s">
        <v>90</v>
      </c>
      <c r="C99" s="15" t="s">
        <v>76</v>
      </c>
      <c r="D99" s="34">
        <v>25</v>
      </c>
      <c r="E99" s="25">
        <v>28</v>
      </c>
      <c r="F99" s="25">
        <v>5</v>
      </c>
      <c r="G99" s="25">
        <v>7</v>
      </c>
      <c r="H99" s="25">
        <v>6.5</v>
      </c>
      <c r="I99" s="10">
        <v>8.5</v>
      </c>
      <c r="J99" s="10">
        <v>11</v>
      </c>
      <c r="K99" s="10">
        <v>13</v>
      </c>
    </row>
    <row r="100" spans="1:11" ht="33.75" customHeight="1">
      <c r="A100" s="13"/>
      <c r="B100" s="14" t="s">
        <v>77</v>
      </c>
      <c r="C100" s="15" t="s">
        <v>76</v>
      </c>
      <c r="D100" s="34">
        <v>22</v>
      </c>
      <c r="E100" s="25">
        <v>27.5</v>
      </c>
      <c r="F100" s="25">
        <v>5</v>
      </c>
      <c r="G100" s="25">
        <v>7</v>
      </c>
      <c r="H100" s="25">
        <v>6.5</v>
      </c>
      <c r="I100" s="10">
        <v>8.5</v>
      </c>
      <c r="J100" s="10">
        <v>9</v>
      </c>
      <c r="K100" s="10">
        <v>13</v>
      </c>
    </row>
    <row r="101" spans="1:11" ht="110.25" customHeight="1">
      <c r="A101" s="13" t="s">
        <v>78</v>
      </c>
      <c r="B101" s="14" t="s">
        <v>79</v>
      </c>
      <c r="C101" s="15"/>
      <c r="D101" s="16"/>
      <c r="E101" s="17"/>
      <c r="F101" s="17"/>
      <c r="G101" s="17"/>
      <c r="H101" s="17"/>
      <c r="I101" s="29"/>
      <c r="J101" s="29"/>
      <c r="K101" s="29"/>
    </row>
    <row r="102" spans="1:11" ht="36" customHeight="1">
      <c r="A102" s="13"/>
      <c r="B102" s="14" t="s">
        <v>75</v>
      </c>
      <c r="C102" s="15" t="s">
        <v>76</v>
      </c>
      <c r="D102" s="34">
        <v>42.5</v>
      </c>
      <c r="E102" s="25">
        <v>46</v>
      </c>
      <c r="F102" s="25">
        <v>19.5</v>
      </c>
      <c r="G102" s="25">
        <v>23</v>
      </c>
      <c r="H102" s="25">
        <v>17</v>
      </c>
      <c r="I102" s="10">
        <v>16</v>
      </c>
      <c r="J102" s="10">
        <v>51.8</v>
      </c>
      <c r="K102" s="40">
        <v>67.75</v>
      </c>
    </row>
    <row r="103" spans="1:11" ht="33" customHeight="1">
      <c r="A103" s="13"/>
      <c r="B103" s="14" t="s">
        <v>89</v>
      </c>
      <c r="C103" s="15" t="s">
        <v>76</v>
      </c>
      <c r="D103" s="34">
        <v>25</v>
      </c>
      <c r="E103" s="25">
        <f>25.5+20.5</f>
        <v>46</v>
      </c>
      <c r="F103" s="25">
        <f>6+11+2.5</f>
        <v>19.5</v>
      </c>
      <c r="G103" s="25">
        <v>23</v>
      </c>
      <c r="H103" s="25">
        <v>17</v>
      </c>
      <c r="I103" s="10">
        <v>16</v>
      </c>
      <c r="J103" s="40">
        <v>64.25</v>
      </c>
      <c r="K103" s="40">
        <v>66.75</v>
      </c>
    </row>
    <row r="104" spans="1:11" ht="19.5" customHeight="1">
      <c r="A104" s="13"/>
      <c r="B104" s="14" t="s">
        <v>90</v>
      </c>
      <c r="C104" s="15" t="s">
        <v>76</v>
      </c>
      <c r="D104" s="34">
        <v>56.5</v>
      </c>
      <c r="E104" s="25">
        <v>46</v>
      </c>
      <c r="F104" s="25">
        <v>19.5</v>
      </c>
      <c r="G104" s="25">
        <v>23</v>
      </c>
      <c r="H104" s="25">
        <v>17</v>
      </c>
      <c r="I104" s="10">
        <v>16</v>
      </c>
      <c r="J104" s="41">
        <v>53.75</v>
      </c>
      <c r="K104" s="10">
        <v>67.5</v>
      </c>
    </row>
    <row r="105" spans="1:11" ht="34.5" customHeight="1">
      <c r="A105" s="13"/>
      <c r="B105" s="14" t="s">
        <v>77</v>
      </c>
      <c r="C105" s="15" t="s">
        <v>76</v>
      </c>
      <c r="D105" s="34">
        <v>49.8</v>
      </c>
      <c r="E105" s="25">
        <v>47.5</v>
      </c>
      <c r="F105" s="25">
        <v>19.5</v>
      </c>
      <c r="G105" s="25">
        <v>23</v>
      </c>
      <c r="H105" s="25">
        <v>17</v>
      </c>
      <c r="I105" s="10">
        <v>16</v>
      </c>
      <c r="J105" s="41">
        <v>53.75</v>
      </c>
      <c r="K105" s="10">
        <v>59</v>
      </c>
    </row>
    <row r="106" spans="1:11" ht="112.5" customHeight="1">
      <c r="A106" s="13" t="s">
        <v>80</v>
      </c>
      <c r="B106" s="14" t="s">
        <v>81</v>
      </c>
      <c r="C106" s="15"/>
      <c r="D106" s="16"/>
      <c r="E106" s="25"/>
      <c r="F106" s="25"/>
      <c r="G106" s="25"/>
      <c r="H106" s="25"/>
      <c r="I106" s="10"/>
      <c r="J106" s="10"/>
      <c r="K106" s="10"/>
    </row>
    <row r="107" spans="1:11" ht="36" customHeight="1">
      <c r="A107" s="13"/>
      <c r="B107" s="14" t="s">
        <v>75</v>
      </c>
      <c r="C107" s="15" t="s">
        <v>76</v>
      </c>
      <c r="D107" s="42">
        <v>41</v>
      </c>
      <c r="E107" s="25">
        <v>46</v>
      </c>
      <c r="F107" s="25">
        <v>20</v>
      </c>
      <c r="G107" s="25">
        <v>23</v>
      </c>
      <c r="H107" s="25">
        <v>16</v>
      </c>
      <c r="I107" s="10">
        <v>18</v>
      </c>
      <c r="J107" s="10">
        <v>58</v>
      </c>
      <c r="K107" s="10">
        <v>58</v>
      </c>
    </row>
    <row r="108" spans="1:11" ht="35.25" customHeight="1">
      <c r="A108" s="13"/>
      <c r="B108" s="14" t="s">
        <v>89</v>
      </c>
      <c r="C108" s="15" t="s">
        <v>76</v>
      </c>
      <c r="D108" s="34">
        <v>41</v>
      </c>
      <c r="E108" s="25">
        <v>46</v>
      </c>
      <c r="F108" s="25">
        <f>6+11+3</f>
        <v>20</v>
      </c>
      <c r="G108" s="25">
        <v>23</v>
      </c>
      <c r="H108" s="25">
        <f>5+11</f>
        <v>16</v>
      </c>
      <c r="I108" s="10">
        <v>18</v>
      </c>
      <c r="J108" s="10">
        <v>65</v>
      </c>
      <c r="K108" s="10">
        <v>59</v>
      </c>
    </row>
    <row r="109" spans="1:11" ht="21" customHeight="1">
      <c r="A109" s="13"/>
      <c r="B109" s="14" t="s">
        <v>90</v>
      </c>
      <c r="C109" s="15" t="s">
        <v>76</v>
      </c>
      <c r="D109" s="34">
        <v>59</v>
      </c>
      <c r="E109" s="25">
        <v>46</v>
      </c>
      <c r="F109" s="10">
        <v>20</v>
      </c>
      <c r="G109" s="25">
        <v>23</v>
      </c>
      <c r="H109" s="10">
        <v>16</v>
      </c>
      <c r="I109" s="10">
        <v>18</v>
      </c>
      <c r="J109" s="10">
        <v>56</v>
      </c>
      <c r="K109" s="10">
        <v>59</v>
      </c>
    </row>
    <row r="110" spans="1:11" ht="35.25" customHeight="1">
      <c r="A110" s="13"/>
      <c r="B110" s="14" t="s">
        <v>77</v>
      </c>
      <c r="C110" s="15" t="s">
        <v>76</v>
      </c>
      <c r="D110" s="34">
        <v>45</v>
      </c>
      <c r="E110" s="25">
        <v>48</v>
      </c>
      <c r="F110" s="10">
        <v>20</v>
      </c>
      <c r="G110" s="25">
        <v>23</v>
      </c>
      <c r="H110" s="10">
        <v>15</v>
      </c>
      <c r="I110" s="10">
        <v>18</v>
      </c>
      <c r="J110" s="10">
        <v>56</v>
      </c>
      <c r="K110" s="10">
        <v>55</v>
      </c>
    </row>
    <row r="111" spans="1:11" ht="53.25" customHeight="1">
      <c r="A111" s="13" t="s">
        <v>73</v>
      </c>
      <c r="B111" s="14" t="s">
        <v>82</v>
      </c>
      <c r="C111" s="15"/>
      <c r="D111" s="16"/>
      <c r="E111" s="17"/>
      <c r="F111" s="18"/>
      <c r="G111" s="18"/>
      <c r="H111" s="19"/>
      <c r="I111" s="18"/>
      <c r="J111" s="19"/>
      <c r="K111" s="18"/>
    </row>
    <row r="112" spans="1:11" ht="15.75">
      <c r="A112" s="13"/>
      <c r="B112" s="14" t="s">
        <v>68</v>
      </c>
      <c r="C112" s="15" t="s">
        <v>83</v>
      </c>
      <c r="D112" s="34">
        <f>D113</f>
        <v>2</v>
      </c>
      <c r="E112" s="43">
        <f>E113+E114+E115</f>
        <v>5</v>
      </c>
      <c r="F112" s="43">
        <f t="shared" ref="F112:K112" si="19">F113+F114+F115</f>
        <v>3</v>
      </c>
      <c r="G112" s="43">
        <f t="shared" si="19"/>
        <v>3</v>
      </c>
      <c r="H112" s="44">
        <f t="shared" si="19"/>
        <v>4</v>
      </c>
      <c r="I112" s="43">
        <f t="shared" si="19"/>
        <v>3</v>
      </c>
      <c r="J112" s="44">
        <f t="shared" si="19"/>
        <v>3</v>
      </c>
      <c r="K112" s="43">
        <f t="shared" si="19"/>
        <v>4</v>
      </c>
    </row>
    <row r="113" spans="1:11" ht="15.75" customHeight="1">
      <c r="A113" s="13"/>
      <c r="B113" s="14" t="s">
        <v>84</v>
      </c>
      <c r="C113" s="15" t="s">
        <v>83</v>
      </c>
      <c r="D113" s="34">
        <v>2</v>
      </c>
      <c r="E113" s="43">
        <v>5</v>
      </c>
      <c r="F113" s="45">
        <v>3</v>
      </c>
      <c r="G113" s="45">
        <v>3</v>
      </c>
      <c r="H113" s="46">
        <v>4</v>
      </c>
      <c r="I113" s="45">
        <v>3</v>
      </c>
      <c r="J113" s="46">
        <v>3</v>
      </c>
      <c r="K113" s="45">
        <v>3</v>
      </c>
    </row>
    <row r="114" spans="1:11" ht="35.25" customHeight="1">
      <c r="A114" s="13"/>
      <c r="B114" s="14" t="s">
        <v>85</v>
      </c>
      <c r="C114" s="15" t="s">
        <v>83</v>
      </c>
      <c r="D114" s="16"/>
      <c r="E114" s="47"/>
      <c r="F114" s="48"/>
      <c r="G114" s="48"/>
      <c r="H114" s="49"/>
      <c r="I114" s="48"/>
      <c r="J114" s="49"/>
      <c r="K114" s="45">
        <v>0</v>
      </c>
    </row>
    <row r="115" spans="1:11" ht="32.25" customHeight="1">
      <c r="A115" s="13"/>
      <c r="B115" s="14" t="s">
        <v>86</v>
      </c>
      <c r="C115" s="15" t="s">
        <v>83</v>
      </c>
      <c r="D115" s="16"/>
      <c r="E115" s="47"/>
      <c r="F115" s="48"/>
      <c r="G115" s="48"/>
      <c r="H115" s="49"/>
      <c r="I115" s="48"/>
      <c r="J115" s="49"/>
      <c r="K115" s="45">
        <v>1</v>
      </c>
    </row>
  </sheetData>
  <mergeCells count="17">
    <mergeCell ref="I9:I10"/>
    <mergeCell ref="J9:J10"/>
    <mergeCell ref="K9:K10"/>
    <mergeCell ref="F9:F10"/>
    <mergeCell ref="A1:K1"/>
    <mergeCell ref="A2:K2"/>
    <mergeCell ref="A3:K3"/>
    <mergeCell ref="A4:K4"/>
    <mergeCell ref="A5:K5"/>
    <mergeCell ref="A6:E6"/>
    <mergeCell ref="A9:A10"/>
    <mergeCell ref="B9:B10"/>
    <mergeCell ref="C9:C10"/>
    <mergeCell ref="D9:D10"/>
    <mergeCell ref="E9:E10"/>
    <mergeCell ref="G9:G10"/>
    <mergeCell ref="H9:H10"/>
  </mergeCells>
  <pageMargins left="0.7" right="0.7" top="0.75" bottom="0.75" header="0.3" footer="0.3"/>
  <pageSetup paperSize="9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2016-09-26T05:00:24Z</dcterms:modified>
</cp:coreProperties>
</file>